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J4"/>
  <c r="I4"/>
  <c r="K8"/>
  <c r="K9"/>
  <c r="K10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D6" s="1"/>
  <c r="B6"/>
  <c r="F5"/>
  <c r="E5"/>
  <c r="C5"/>
  <c r="B5"/>
  <c r="F4"/>
  <c r="E4"/>
  <c r="D5"/>
  <c r="D7"/>
  <c r="D9"/>
  <c r="D10"/>
  <c r="D4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H4"/>
  <c r="G4"/>
  <c r="K7" i="2" l="1"/>
  <c r="K6"/>
  <c r="K5"/>
  <c r="K4"/>
  <c r="D8"/>
</calcChain>
</file>

<file path=xl/sharedStrings.xml><?xml version="1.0" encoding="utf-8"?>
<sst xmlns="http://schemas.openxmlformats.org/spreadsheetml/2006/main" count="146" uniqueCount="108">
  <si>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</si>
  <si>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</si>
  <si>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</si>
  <si>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</si>
  <si>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</si>
  <si>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</si>
  <si>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</si>
  <si>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</si>
  <si>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</si>
  <si>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</si>
  <si>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</si>
  <si>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</si>
  <si>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</si>
  <si>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</si>
  <si>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</si>
  <si>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</si>
  <si>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</si>
  <si>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</si>
  <si>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</si>
  <si>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</si>
  <si>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</si>
  <si>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</si>
  <si>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</si>
  <si>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</si>
  <si>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</si>
  <si>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12LC001</t>
  </si>
  <si>
    <t>12LC002</t>
  </si>
  <si>
    <t>12LC003</t>
  </si>
  <si>
    <t>12LC004</t>
  </si>
  <si>
    <t>12LC005</t>
  </si>
  <si>
    <t>12LC006</t>
  </si>
  <si>
    <t>12LC007</t>
  </si>
  <si>
    <t>12LC008</t>
  </si>
  <si>
    <t>12LC009</t>
  </si>
  <si>
    <t>12LC010</t>
  </si>
  <si>
    <t>12LC011</t>
  </si>
  <si>
    <t>12LC012</t>
  </si>
  <si>
    <t>12LC013</t>
  </si>
  <si>
    <t>12LC014</t>
  </si>
  <si>
    <t>12LC015</t>
  </si>
  <si>
    <t>12LC016</t>
  </si>
  <si>
    <t>12LC017</t>
  </si>
  <si>
    <t>12LC018</t>
  </si>
  <si>
    <t>12LC019</t>
  </si>
  <si>
    <t>12LC020</t>
  </si>
  <si>
    <t>12LC021</t>
  </si>
  <si>
    <t>12LC022</t>
  </si>
  <si>
    <t>12LC023</t>
  </si>
  <si>
    <t>12LC024</t>
  </si>
  <si>
    <t>12LD001</t>
  </si>
  <si>
    <t>12LD002</t>
  </si>
  <si>
    <t>12LD003</t>
  </si>
  <si>
    <t>12LD004</t>
  </si>
  <si>
    <t>12LD005</t>
  </si>
  <si>
    <t>12LD006</t>
  </si>
  <si>
    <t>12LD007</t>
  </si>
  <si>
    <t>12LD008</t>
  </si>
  <si>
    <t>12LD009</t>
  </si>
  <si>
    <t>12LD010</t>
  </si>
  <si>
    <t>12LD011</t>
  </si>
  <si>
    <t>12LD012</t>
  </si>
  <si>
    <t>12LD013</t>
  </si>
  <si>
    <t>12LD014</t>
  </si>
  <si>
    <t>12LD015</t>
  </si>
  <si>
    <t>12LD016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</si>
  <si>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</si>
  <si>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</si>
  <si>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</si>
  <si>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</si>
  <si>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</si>
  <si>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</si>
  <si>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</si>
  <si>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</si>
  <si>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</si>
  <si>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</si>
  <si>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</si>
  <si>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</si>
  <si>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</si>
  <si>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</si>
  <si>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</si>
  <si>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</si>
  <si>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</si>
  <si>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</si>
  <si>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</si>
  <si>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</si>
  <si>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</si>
  <si>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</si>
  <si>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</si>
  <si>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</si>
  <si>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</si>
  <si>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</si>
  <si>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</si>
  <si>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</si>
  <si>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</si>
  <si>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</si>
  <si>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</si>
  <si>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</si>
  <si>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</si>
  <si>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A18</t>
  </si>
  <si>
    <t>B17</t>
  </si>
  <si>
    <t>B18</t>
  </si>
  <si>
    <t>A19</t>
  </si>
  <si>
    <t>B19</t>
  </si>
  <si>
    <t>A20</t>
  </si>
  <si>
    <t>B20</t>
  </si>
  <si>
    <t>Weight 103 deg</t>
  </si>
  <si>
    <t>Sample: 4995</t>
  </si>
  <si>
    <t>Sample: 4993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</si>
</sst>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" fontId="0" fillId="0" borderId="0" xfId="0" applyNumberFormat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abSelected="1" topLeftCell="A26" workbookViewId="0">
      <selection activeCell="B4" sqref="B4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9.140625" hidden="1" customWidth="1"/>
    <col min="12" max="12" width="9.140625" style="4" hidden="1" customWidth="1"/>
    <col min="13" max="15" width="9.140625" hidden="1" customWidth="1"/>
    <col min="16" max="16" width="9.140625" style="4" hidden="1" customWidth="1"/>
    <col min="18" max="18" width="12.42578125" bestFit="1" customWidth="1"/>
    <col min="20" max="20" width="14.8554687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105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>
      <c r="A4" s="1" t="s">
        <v>25</v>
      </c>
      <c r="B4">
        <v>4993</v>
      </c>
      <c r="C4" s="1" t="s">
        <v>65</v>
      </c>
      <c r="D4" s="4">
        <v>720</v>
      </c>
      <c r="E4" s="1">
        <v>1.1902999999999999</v>
      </c>
      <c r="F4" s="1">
        <v>1.1901999999999999</v>
      </c>
      <c r="G4" s="19">
        <f>E4-F4</f>
        <v>9.9999999999988987E-5</v>
      </c>
      <c r="H4" s="20">
        <f>(E4+F4)/2</f>
        <v>1.1902499999999998</v>
      </c>
      <c r="I4" s="21">
        <v>1.2343999999999999</v>
      </c>
      <c r="J4" s="21">
        <v>1.2342</v>
      </c>
      <c r="K4" s="21">
        <f>I4-J4</f>
        <v>1.9999999999997797E-4</v>
      </c>
      <c r="L4" s="20">
        <f>(I4+J4)/2</f>
        <v>1.2343</v>
      </c>
      <c r="M4" s="21">
        <v>1.2150000000000001</v>
      </c>
      <c r="N4" s="21">
        <v>1.2150000000000001</v>
      </c>
      <c r="O4" s="21">
        <f>(M4+N4)/2</f>
        <v>1.2150000000000001</v>
      </c>
      <c r="P4" s="20">
        <f>M4-N4</f>
        <v>0</v>
      </c>
      <c r="Q4" s="21">
        <f>((T4*1000))/(D4/1000)</f>
        <v>61.180555555555763</v>
      </c>
      <c r="R4" s="21">
        <f>((O4-H4)*1000)/(D4/1000)</f>
        <v>34.375000000000377</v>
      </c>
      <c r="S4" s="21">
        <f>Q4-R4</f>
        <v>26.805555555555387</v>
      </c>
      <c r="T4" s="21">
        <f>L4-H4</f>
        <v>4.4050000000000145E-2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26</v>
      </c>
      <c r="B5">
        <v>4995</v>
      </c>
      <c r="C5" s="1" t="s">
        <v>66</v>
      </c>
      <c r="D5" s="4">
        <v>690</v>
      </c>
      <c r="E5" s="1">
        <v>1.1879</v>
      </c>
      <c r="F5" s="1">
        <v>1.1882999999999999</v>
      </c>
      <c r="G5" s="19">
        <f t="shared" ref="G5:G43" si="0">E5-F5</f>
        <v>-3.9999999999995595E-4</v>
      </c>
      <c r="H5" s="20">
        <f t="shared" ref="H5:H43" si="1">(E5+F5)/2</f>
        <v>1.1880999999999999</v>
      </c>
      <c r="I5" s="21">
        <v>1.2302999999999999</v>
      </c>
      <c r="J5" s="21">
        <v>1.2303999999999999</v>
      </c>
      <c r="K5" s="21">
        <f t="shared" ref="K5:K43" si="2">I5-J5</f>
        <v>-9.9999999999988987E-5</v>
      </c>
      <c r="L5" s="20">
        <f t="shared" ref="L5:L43" si="3">(I5+J5)/2</f>
        <v>1.2303500000000001</v>
      </c>
      <c r="M5" s="21">
        <v>1.212</v>
      </c>
      <c r="N5" s="21">
        <v>1.2121999999999999</v>
      </c>
      <c r="O5" s="21">
        <f t="shared" ref="O5:O43" si="4">(M5+N5)/2</f>
        <v>1.2121</v>
      </c>
      <c r="P5" s="20">
        <f t="shared" ref="P5:P43" si="5">M5-N5</f>
        <v>-1.9999999999997797E-4</v>
      </c>
      <c r="Q5" s="21">
        <f t="shared" ref="Q5:Q43" si="6">((T5*1000))/(D5/1000)</f>
        <v>61.231884057971193</v>
      </c>
      <c r="R5" s="21">
        <f t="shared" ref="R5:R43" si="7">((O5-H5)*1000)/(D5/1000)</f>
        <v>34.782608695652208</v>
      </c>
      <c r="S5" s="21">
        <f t="shared" ref="S5:S43" si="8">Q5-R5</f>
        <v>26.449275362318986</v>
      </c>
      <c r="T5" s="21">
        <f t="shared" ref="T5:T43" si="9">L5-H5</f>
        <v>4.2250000000000121E-2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27</v>
      </c>
      <c r="B6" s="1">
        <v>4993</v>
      </c>
      <c r="C6" s="1" t="s">
        <v>67</v>
      </c>
      <c r="D6" s="4">
        <v>530</v>
      </c>
      <c r="E6" s="1">
        <v>1.1811</v>
      </c>
      <c r="F6" s="1">
        <v>1.1812</v>
      </c>
      <c r="G6" s="19">
        <f t="shared" si="0"/>
        <v>-9.9999999999988987E-5</v>
      </c>
      <c r="H6" s="20">
        <f t="shared" si="1"/>
        <v>1.1811500000000001</v>
      </c>
      <c r="I6" s="21">
        <v>1.2039</v>
      </c>
      <c r="J6" s="21">
        <v>1.2034</v>
      </c>
      <c r="K6" s="21">
        <f t="shared" si="2"/>
        <v>4.9999999999994493E-4</v>
      </c>
      <c r="L6" s="20">
        <f t="shared" si="3"/>
        <v>1.2036500000000001</v>
      </c>
      <c r="M6" s="21">
        <v>1.1880999999999999</v>
      </c>
      <c r="N6" s="21">
        <v>1.1883999999999999</v>
      </c>
      <c r="O6" s="21">
        <f t="shared" si="4"/>
        <v>1.18825</v>
      </c>
      <c r="P6" s="20">
        <f t="shared" si="5"/>
        <v>-2.9999999999996696E-4</v>
      </c>
      <c r="Q6" s="21">
        <f t="shared" si="6"/>
        <v>42.452830188679179</v>
      </c>
      <c r="R6" s="21">
        <f t="shared" si="7"/>
        <v>13.396226415094121</v>
      </c>
      <c r="S6" s="21">
        <f t="shared" si="8"/>
        <v>29.05660377358506</v>
      </c>
      <c r="T6" s="21">
        <f t="shared" si="9"/>
        <v>2.2499999999999964E-2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28</v>
      </c>
      <c r="B7" s="1">
        <v>4995</v>
      </c>
      <c r="C7" s="1" t="s">
        <v>68</v>
      </c>
      <c r="D7" s="4">
        <v>510</v>
      </c>
      <c r="E7" s="1">
        <v>1.1776</v>
      </c>
      <c r="F7" s="1">
        <v>1.1776</v>
      </c>
      <c r="G7" s="19">
        <f t="shared" si="0"/>
        <v>0</v>
      </c>
      <c r="H7" s="20">
        <f t="shared" si="1"/>
        <v>1.1776</v>
      </c>
      <c r="I7" s="21">
        <v>1.2097</v>
      </c>
      <c r="J7" s="21">
        <v>1.2094</v>
      </c>
      <c r="K7" s="21">
        <f t="shared" si="2"/>
        <v>2.9999999999996696E-4</v>
      </c>
      <c r="L7" s="20">
        <f t="shared" si="3"/>
        <v>1.2095500000000001</v>
      </c>
      <c r="M7" s="21">
        <v>1.1922999999999999</v>
      </c>
      <c r="N7" s="21">
        <v>1.1926000000000001</v>
      </c>
      <c r="O7" s="21">
        <f t="shared" si="4"/>
        <v>1.19245</v>
      </c>
      <c r="P7" s="20">
        <f t="shared" si="5"/>
        <v>-3.00000000000189E-4</v>
      </c>
      <c r="Q7" s="21">
        <f t="shared" si="6"/>
        <v>62.647058823529697</v>
      </c>
      <c r="R7" s="21">
        <f t="shared" si="7"/>
        <v>29.117647058823586</v>
      </c>
      <c r="S7" s="21">
        <f t="shared" si="8"/>
        <v>33.529411764706111</v>
      </c>
      <c r="T7" s="21">
        <f t="shared" si="9"/>
        <v>3.1950000000000145E-2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29</v>
      </c>
      <c r="B8" s="1">
        <v>4993</v>
      </c>
      <c r="C8" s="1" t="s">
        <v>69</v>
      </c>
      <c r="D8" s="4">
        <v>1150</v>
      </c>
      <c r="E8" s="1">
        <v>1.1705000000000001</v>
      </c>
      <c r="F8" s="1">
        <v>1.1704000000000001</v>
      </c>
      <c r="G8" s="19">
        <f t="shared" si="0"/>
        <v>9.9999999999988987E-5</v>
      </c>
      <c r="H8" s="20">
        <f t="shared" si="1"/>
        <v>1.1704500000000002</v>
      </c>
      <c r="I8" s="21">
        <v>1.3098000000000001</v>
      </c>
      <c r="J8" s="21">
        <v>1.31</v>
      </c>
      <c r="K8" s="21">
        <f t="shared" si="2"/>
        <v>-1.9999999999997797E-4</v>
      </c>
      <c r="L8" s="20">
        <f t="shared" si="3"/>
        <v>1.3099000000000001</v>
      </c>
      <c r="M8" s="21">
        <v>1.2824</v>
      </c>
      <c r="N8" s="21">
        <v>1.2827999999999999</v>
      </c>
      <c r="O8" s="21">
        <f t="shared" si="4"/>
        <v>1.2826</v>
      </c>
      <c r="P8" s="20">
        <f t="shared" si="5"/>
        <v>-3.9999999999995595E-4</v>
      </c>
      <c r="Q8" s="21">
        <f t="shared" si="6"/>
        <v>121.26086956521726</v>
      </c>
      <c r="R8" s="21">
        <f t="shared" si="7"/>
        <v>97.521739130434568</v>
      </c>
      <c r="S8" s="21">
        <f t="shared" si="8"/>
        <v>23.739130434782695</v>
      </c>
      <c r="T8" s="21">
        <f t="shared" si="9"/>
        <v>0.13944999999999985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30</v>
      </c>
      <c r="B9" s="1">
        <v>4995</v>
      </c>
      <c r="C9" s="1" t="s">
        <v>70</v>
      </c>
      <c r="D9" s="4">
        <v>1180</v>
      </c>
      <c r="E9" s="1">
        <v>1.1825000000000001</v>
      </c>
      <c r="F9" s="1">
        <v>1.1829000000000001</v>
      </c>
      <c r="G9" s="19">
        <f t="shared" si="0"/>
        <v>-3.9999999999995595E-4</v>
      </c>
      <c r="H9" s="20">
        <f t="shared" si="1"/>
        <v>1.1827000000000001</v>
      </c>
      <c r="I9" s="21">
        <v>1.4393</v>
      </c>
      <c r="J9" s="21">
        <v>1.4397</v>
      </c>
      <c r="K9" s="21">
        <f t="shared" si="2"/>
        <v>-3.9999999999995595E-4</v>
      </c>
      <c r="L9" s="20">
        <f t="shared" si="3"/>
        <v>1.4395</v>
      </c>
      <c r="M9" s="21">
        <v>1.3997999999999999</v>
      </c>
      <c r="N9" s="21">
        <v>1.4001999999999999</v>
      </c>
      <c r="O9" s="21">
        <f t="shared" si="4"/>
        <v>1.4</v>
      </c>
      <c r="P9" s="20">
        <f t="shared" si="5"/>
        <v>-3.9999999999995595E-4</v>
      </c>
      <c r="Q9" s="21">
        <f t="shared" si="6"/>
        <v>217.62711864406774</v>
      </c>
      <c r="R9" s="21">
        <f t="shared" si="7"/>
        <v>184.15254237288124</v>
      </c>
      <c r="S9" s="21">
        <f t="shared" si="8"/>
        <v>33.474576271186493</v>
      </c>
      <c r="T9" s="21">
        <f t="shared" si="9"/>
        <v>0.25679999999999992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31</v>
      </c>
      <c r="B10" s="1">
        <v>4993</v>
      </c>
      <c r="C10" s="1" t="s">
        <v>71</v>
      </c>
      <c r="D10" s="4">
        <v>1230</v>
      </c>
      <c r="E10" s="1">
        <v>1.1648000000000001</v>
      </c>
      <c r="F10" s="1">
        <v>1.1649</v>
      </c>
      <c r="G10" s="19">
        <f t="shared" si="0"/>
        <v>-9.9999999999988987E-5</v>
      </c>
      <c r="H10" s="20">
        <f t="shared" si="1"/>
        <v>1.1648499999999999</v>
      </c>
      <c r="I10" s="21">
        <v>1.2925</v>
      </c>
      <c r="J10" s="21">
        <v>1.2925</v>
      </c>
      <c r="K10" s="21">
        <f t="shared" si="2"/>
        <v>0</v>
      </c>
      <c r="L10" s="20">
        <f t="shared" si="3"/>
        <v>1.2925</v>
      </c>
      <c r="M10" s="21">
        <v>1.2652000000000001</v>
      </c>
      <c r="N10" s="21">
        <v>1.2653000000000001</v>
      </c>
      <c r="O10" s="21">
        <f t="shared" si="4"/>
        <v>1.26525</v>
      </c>
      <c r="P10" s="20">
        <f t="shared" si="5"/>
        <v>-9.9999999999988987E-5</v>
      </c>
      <c r="Q10" s="21">
        <f t="shared" si="6"/>
        <v>103.78048780487808</v>
      </c>
      <c r="R10" s="21">
        <f t="shared" si="7"/>
        <v>81.626016260162643</v>
      </c>
      <c r="S10" s="21">
        <f t="shared" si="8"/>
        <v>22.154471544715435</v>
      </c>
      <c r="T10" s="21">
        <f t="shared" si="9"/>
        <v>0.12765000000000004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32</v>
      </c>
      <c r="B11" s="1">
        <v>4995</v>
      </c>
      <c r="C11" s="1" t="s">
        <v>72</v>
      </c>
      <c r="D11" s="4">
        <v>1275</v>
      </c>
      <c r="E11" s="1">
        <v>1.1729000000000001</v>
      </c>
      <c r="F11" s="1">
        <v>1.1734</v>
      </c>
      <c r="G11" s="19">
        <f t="shared" si="0"/>
        <v>-4.9999999999994493E-4</v>
      </c>
      <c r="H11" s="20">
        <f t="shared" si="1"/>
        <v>1.1731500000000001</v>
      </c>
      <c r="I11" s="21">
        <v>1.3978999999999999</v>
      </c>
      <c r="J11" s="21">
        <v>1.3977999999999999</v>
      </c>
      <c r="K11" s="21">
        <f t="shared" si="2"/>
        <v>9.9999999999988987E-5</v>
      </c>
      <c r="L11" s="20">
        <f t="shared" si="3"/>
        <v>1.39785</v>
      </c>
      <c r="M11" s="21">
        <v>1.3622000000000001</v>
      </c>
      <c r="N11" s="21">
        <v>1.3624000000000001</v>
      </c>
      <c r="O11" s="21">
        <f t="shared" si="4"/>
        <v>1.3623000000000001</v>
      </c>
      <c r="P11" s="20">
        <f t="shared" si="5"/>
        <v>-1.9999999999997797E-4</v>
      </c>
      <c r="Q11" s="21">
        <f t="shared" si="6"/>
        <v>176.23529411764699</v>
      </c>
      <c r="R11" s="21">
        <f t="shared" si="7"/>
        <v>148.35294117647052</v>
      </c>
      <c r="S11" s="21">
        <f t="shared" si="8"/>
        <v>27.882352941176464</v>
      </c>
      <c r="T11" s="21">
        <f t="shared" si="9"/>
        <v>0.2246999999999999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33</v>
      </c>
      <c r="B12" s="1">
        <v>4993</v>
      </c>
      <c r="C12" s="1" t="s">
        <v>73</v>
      </c>
      <c r="D12" s="4">
        <v>780</v>
      </c>
      <c r="E12" s="1">
        <v>1.1702999999999999</v>
      </c>
      <c r="F12" s="1">
        <v>1.1706000000000001</v>
      </c>
      <c r="G12" s="19">
        <f t="shared" si="0"/>
        <v>-3.00000000000189E-4</v>
      </c>
      <c r="H12" s="20">
        <f t="shared" si="1"/>
        <v>1.17045</v>
      </c>
      <c r="I12" s="21">
        <v>1.3583000000000001</v>
      </c>
      <c r="J12" s="21">
        <v>1.3586</v>
      </c>
      <c r="K12" s="21">
        <f t="shared" si="2"/>
        <v>-2.9999999999996696E-4</v>
      </c>
      <c r="L12" s="20">
        <f t="shared" si="3"/>
        <v>1.3584499999999999</v>
      </c>
      <c r="M12" s="21">
        <v>1.3270999999999999</v>
      </c>
      <c r="N12" s="21">
        <v>1.3274999999999999</v>
      </c>
      <c r="O12" s="21">
        <f t="shared" si="4"/>
        <v>1.3272999999999999</v>
      </c>
      <c r="P12" s="20">
        <f t="shared" si="5"/>
        <v>-3.9999999999995595E-4</v>
      </c>
      <c r="Q12" s="21">
        <f t="shared" si="6"/>
        <v>241.02564102564094</v>
      </c>
      <c r="R12" s="21">
        <f t="shared" si="7"/>
        <v>201.08974358974351</v>
      </c>
      <c r="S12" s="21">
        <f t="shared" si="8"/>
        <v>39.935897435897431</v>
      </c>
      <c r="T12" s="21">
        <f t="shared" si="9"/>
        <v>0.18799999999999994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34</v>
      </c>
      <c r="B13" s="1">
        <v>4995</v>
      </c>
      <c r="C13" s="1" t="s">
        <v>74</v>
      </c>
      <c r="D13" s="4">
        <v>815</v>
      </c>
      <c r="E13" s="1">
        <v>1.1805000000000001</v>
      </c>
      <c r="F13" s="1">
        <v>1.1807000000000001</v>
      </c>
      <c r="G13" s="19">
        <f t="shared" si="0"/>
        <v>-1.9999999999997797E-4</v>
      </c>
      <c r="H13" s="20">
        <f t="shared" si="1"/>
        <v>1.1806000000000001</v>
      </c>
      <c r="I13" s="21">
        <v>1.3817999999999999</v>
      </c>
      <c r="J13" s="21">
        <v>1.3819999999999999</v>
      </c>
      <c r="K13" s="21">
        <f t="shared" si="2"/>
        <v>-1.9999999999997797E-4</v>
      </c>
      <c r="L13" s="20">
        <f t="shared" si="3"/>
        <v>1.3818999999999999</v>
      </c>
      <c r="M13" s="21">
        <v>1.3505</v>
      </c>
      <c r="N13" s="21">
        <v>1.3505</v>
      </c>
      <c r="O13" s="21">
        <f t="shared" si="4"/>
        <v>1.3505</v>
      </c>
      <c r="P13" s="20">
        <f t="shared" si="5"/>
        <v>0</v>
      </c>
      <c r="Q13" s="21">
        <f t="shared" si="6"/>
        <v>246.99386503067464</v>
      </c>
      <c r="R13" s="21">
        <f t="shared" si="7"/>
        <v>208.46625766871162</v>
      </c>
      <c r="S13" s="21">
        <f t="shared" si="8"/>
        <v>38.527607361963021</v>
      </c>
      <c r="T13" s="21">
        <f t="shared" si="9"/>
        <v>0.20129999999999981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35</v>
      </c>
      <c r="B14" s="1">
        <v>4993</v>
      </c>
      <c r="C14" s="1" t="s">
        <v>75</v>
      </c>
      <c r="D14" s="4">
        <v>800</v>
      </c>
      <c r="E14" s="1">
        <v>1.1632</v>
      </c>
      <c r="F14" s="1">
        <v>1.1636</v>
      </c>
      <c r="G14" s="19">
        <f t="shared" si="0"/>
        <v>-3.9999999999995595E-4</v>
      </c>
      <c r="H14" s="20">
        <f t="shared" si="1"/>
        <v>1.1634</v>
      </c>
      <c r="I14" s="21">
        <v>1.3214999999999999</v>
      </c>
      <c r="J14" s="21">
        <v>1.3219000000000001</v>
      </c>
      <c r="K14" s="21">
        <f t="shared" si="2"/>
        <v>-4.0000000000017799E-4</v>
      </c>
      <c r="L14" s="20">
        <f t="shared" si="3"/>
        <v>1.3216999999999999</v>
      </c>
      <c r="M14" s="21">
        <v>1.2941</v>
      </c>
      <c r="N14" s="21">
        <v>1.2945</v>
      </c>
      <c r="O14" s="21">
        <f t="shared" si="4"/>
        <v>1.2943</v>
      </c>
      <c r="P14" s="20">
        <f t="shared" si="5"/>
        <v>-3.9999999999995595E-4</v>
      </c>
      <c r="Q14" s="21">
        <f t="shared" si="6"/>
        <v>197.87499999999986</v>
      </c>
      <c r="R14" s="21">
        <f t="shared" si="7"/>
        <v>163.625</v>
      </c>
      <c r="S14" s="21">
        <f t="shared" si="8"/>
        <v>34.249999999999858</v>
      </c>
      <c r="T14" s="21">
        <f t="shared" si="9"/>
        <v>0.15829999999999989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36</v>
      </c>
      <c r="B15" s="1">
        <v>4995</v>
      </c>
      <c r="C15" s="1" t="s">
        <v>76</v>
      </c>
      <c r="D15" s="4">
        <v>840</v>
      </c>
      <c r="E15" s="1">
        <v>1.1565000000000001</v>
      </c>
      <c r="F15" s="1">
        <v>1.1560999999999999</v>
      </c>
      <c r="G15" s="19">
        <f t="shared" si="0"/>
        <v>4.0000000000017799E-4</v>
      </c>
      <c r="H15" s="20">
        <f t="shared" si="1"/>
        <v>1.1562999999999999</v>
      </c>
      <c r="I15" s="21">
        <v>1.3386</v>
      </c>
      <c r="J15" s="21">
        <v>1.339</v>
      </c>
      <c r="K15" s="21">
        <f t="shared" si="2"/>
        <v>-3.9999999999995595E-4</v>
      </c>
      <c r="L15" s="20">
        <f t="shared" si="3"/>
        <v>1.3388</v>
      </c>
      <c r="M15" s="21">
        <v>1.3138000000000001</v>
      </c>
      <c r="N15" s="21">
        <v>1.3140000000000001</v>
      </c>
      <c r="O15" s="21">
        <f t="shared" si="4"/>
        <v>1.3139000000000001</v>
      </c>
      <c r="P15" s="20">
        <f t="shared" si="5"/>
        <v>-1.9999999999997797E-4</v>
      </c>
      <c r="Q15" s="21">
        <f t="shared" si="6"/>
        <v>217.2619047619049</v>
      </c>
      <c r="R15" s="21">
        <f t="shared" si="7"/>
        <v>187.61904761904785</v>
      </c>
      <c r="S15" s="21">
        <f t="shared" si="8"/>
        <v>29.642857142857054</v>
      </c>
      <c r="T15" s="21">
        <f t="shared" si="9"/>
        <v>0.18250000000000011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37</v>
      </c>
      <c r="B16" s="1">
        <v>4993</v>
      </c>
      <c r="C16" s="1" t="s">
        <v>77</v>
      </c>
      <c r="D16" s="4">
        <v>820</v>
      </c>
      <c r="E16" s="1">
        <v>1.1819999999999999</v>
      </c>
      <c r="F16" s="1">
        <v>1.1816</v>
      </c>
      <c r="G16" s="19">
        <f t="shared" si="0"/>
        <v>3.9999999999995595E-4</v>
      </c>
      <c r="H16" s="20">
        <f t="shared" si="1"/>
        <v>1.1818</v>
      </c>
      <c r="I16" s="21">
        <v>1.2921</v>
      </c>
      <c r="J16" s="21">
        <v>1.2921</v>
      </c>
      <c r="K16" s="21">
        <f t="shared" si="2"/>
        <v>0</v>
      </c>
      <c r="L16" s="20">
        <f t="shared" si="3"/>
        <v>1.2921</v>
      </c>
      <c r="M16" s="21">
        <v>1.2761</v>
      </c>
      <c r="N16" s="21">
        <v>1.2757000000000001</v>
      </c>
      <c r="O16" s="21">
        <f t="shared" si="4"/>
        <v>1.2759</v>
      </c>
      <c r="P16" s="20">
        <f t="shared" si="5"/>
        <v>3.9999999999995595E-4</v>
      </c>
      <c r="Q16" s="21">
        <f t="shared" si="6"/>
        <v>134.51219512195132</v>
      </c>
      <c r="R16" s="21">
        <f t="shared" si="7"/>
        <v>114.75609756097572</v>
      </c>
      <c r="S16" s="21">
        <f t="shared" si="8"/>
        <v>19.756097560975604</v>
      </c>
      <c r="T16" s="21">
        <f t="shared" si="9"/>
        <v>0.11030000000000006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38</v>
      </c>
      <c r="B17" s="1">
        <v>4995</v>
      </c>
      <c r="C17" s="1" t="s">
        <v>78</v>
      </c>
      <c r="D17" s="4">
        <v>840</v>
      </c>
      <c r="E17" s="1">
        <v>1.1747000000000001</v>
      </c>
      <c r="F17" s="1">
        <v>1.1741999999999999</v>
      </c>
      <c r="G17" s="19">
        <f t="shared" si="0"/>
        <v>5.0000000000016698E-4</v>
      </c>
      <c r="H17" s="20">
        <f t="shared" si="1"/>
        <v>1.17445</v>
      </c>
      <c r="I17" s="21">
        <v>1.3425</v>
      </c>
      <c r="J17" s="21">
        <v>1.3421000000000001</v>
      </c>
      <c r="K17" s="21">
        <f t="shared" si="2"/>
        <v>3.9999999999995595E-4</v>
      </c>
      <c r="L17" s="20">
        <f t="shared" si="3"/>
        <v>1.3423</v>
      </c>
      <c r="M17" s="21">
        <v>1.3223</v>
      </c>
      <c r="N17" s="21">
        <v>1.3220000000000001</v>
      </c>
      <c r="O17" s="21">
        <f t="shared" si="4"/>
        <v>1.3221500000000002</v>
      </c>
      <c r="P17" s="20">
        <f t="shared" si="5"/>
        <v>2.9999999999996696E-4</v>
      </c>
      <c r="Q17" s="21">
        <f t="shared" si="6"/>
        <v>199.82142857142864</v>
      </c>
      <c r="R17" s="21">
        <f t="shared" si="7"/>
        <v>175.83333333333354</v>
      </c>
      <c r="S17" s="21">
        <f t="shared" si="8"/>
        <v>23.988095238095099</v>
      </c>
      <c r="T17" s="21">
        <f t="shared" si="9"/>
        <v>0.16785000000000005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39</v>
      </c>
      <c r="B18" s="1">
        <v>4993</v>
      </c>
      <c r="C18" s="1" t="s">
        <v>79</v>
      </c>
      <c r="D18" s="4">
        <v>840</v>
      </c>
      <c r="E18" s="1">
        <v>1.1659999999999999</v>
      </c>
      <c r="F18" s="1">
        <v>1.1655</v>
      </c>
      <c r="G18" s="19">
        <f t="shared" si="0"/>
        <v>4.9999999999994493E-4</v>
      </c>
      <c r="H18" s="20">
        <f t="shared" si="1"/>
        <v>1.1657500000000001</v>
      </c>
      <c r="I18" s="21">
        <v>1.2692000000000001</v>
      </c>
      <c r="J18" s="21">
        <v>1.2695000000000001</v>
      </c>
      <c r="K18" s="21">
        <f t="shared" si="2"/>
        <v>-2.9999999999996696E-4</v>
      </c>
      <c r="L18" s="20">
        <f t="shared" si="3"/>
        <v>1.2693500000000002</v>
      </c>
      <c r="M18" s="21">
        <v>1.2528999999999999</v>
      </c>
      <c r="N18" s="21">
        <v>1.2531000000000001</v>
      </c>
      <c r="O18" s="21">
        <f t="shared" si="4"/>
        <v>1.2530000000000001</v>
      </c>
      <c r="P18" s="20">
        <f t="shared" si="5"/>
        <v>-2.0000000000020002E-4</v>
      </c>
      <c r="Q18" s="21">
        <f t="shared" si="6"/>
        <v>123.3333333333335</v>
      </c>
      <c r="R18" s="21">
        <f t="shared" si="7"/>
        <v>103.86904761904769</v>
      </c>
      <c r="S18" s="21">
        <f t="shared" si="8"/>
        <v>19.464285714285808</v>
      </c>
      <c r="T18" s="21">
        <f t="shared" si="9"/>
        <v>0.10360000000000014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40</v>
      </c>
      <c r="B19" s="1">
        <v>4995</v>
      </c>
      <c r="C19" s="1" t="s">
        <v>80</v>
      </c>
      <c r="D19" s="4">
        <v>870</v>
      </c>
      <c r="E19" s="1">
        <v>1.1647000000000001</v>
      </c>
      <c r="F19" s="1">
        <v>1.165</v>
      </c>
      <c r="G19" s="19">
        <f t="shared" si="0"/>
        <v>-2.9999999999996696E-4</v>
      </c>
      <c r="H19" s="20">
        <f t="shared" si="1"/>
        <v>1.1648499999999999</v>
      </c>
      <c r="I19" s="21">
        <v>1.3250999999999999</v>
      </c>
      <c r="J19" s="21">
        <v>1.3251999999999999</v>
      </c>
      <c r="K19" s="21">
        <f t="shared" si="2"/>
        <v>-9.9999999999988987E-5</v>
      </c>
      <c r="L19" s="20">
        <f t="shared" si="3"/>
        <v>1.3251499999999998</v>
      </c>
      <c r="M19" s="21">
        <v>1.304</v>
      </c>
      <c r="N19" s="21">
        <v>1.3045</v>
      </c>
      <c r="O19" s="21">
        <f t="shared" si="4"/>
        <v>1.3042500000000001</v>
      </c>
      <c r="P19" s="20">
        <f t="shared" si="5"/>
        <v>-4.9999999999994493E-4</v>
      </c>
      <c r="Q19" s="21">
        <f t="shared" si="6"/>
        <v>184.25287356321829</v>
      </c>
      <c r="R19" s="21">
        <f t="shared" si="7"/>
        <v>160.22988505747151</v>
      </c>
      <c r="S19" s="21">
        <f t="shared" si="8"/>
        <v>24.022988505746781</v>
      </c>
      <c r="T19" s="21">
        <f t="shared" si="9"/>
        <v>0.16029999999999989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41</v>
      </c>
      <c r="B20" s="1">
        <v>4993</v>
      </c>
      <c r="C20" s="1" t="s">
        <v>81</v>
      </c>
      <c r="D20" s="4">
        <v>980</v>
      </c>
      <c r="E20" s="1">
        <v>1.1758999999999999</v>
      </c>
      <c r="F20" s="1">
        <v>1.1758999999999999</v>
      </c>
      <c r="G20" s="19">
        <f t="shared" si="0"/>
        <v>0</v>
      </c>
      <c r="H20" s="20">
        <f t="shared" si="1"/>
        <v>1.1758999999999999</v>
      </c>
      <c r="I20" s="21">
        <v>1.3924000000000001</v>
      </c>
      <c r="J20" s="21">
        <v>1.3925000000000001</v>
      </c>
      <c r="K20" s="21">
        <f t="shared" si="2"/>
        <v>-9.9999999999988987E-5</v>
      </c>
      <c r="L20" s="20">
        <f t="shared" si="3"/>
        <v>1.3924500000000002</v>
      </c>
      <c r="M20" s="21">
        <v>1.3684000000000001</v>
      </c>
      <c r="N20" s="21">
        <v>1.3684000000000001</v>
      </c>
      <c r="O20" s="21">
        <f t="shared" si="4"/>
        <v>1.3684000000000001</v>
      </c>
      <c r="P20" s="20">
        <f t="shared" si="5"/>
        <v>0</v>
      </c>
      <c r="Q20" s="21">
        <f t="shared" si="6"/>
        <v>220.96938775510228</v>
      </c>
      <c r="R20" s="21">
        <f t="shared" si="7"/>
        <v>196.42857142857156</v>
      </c>
      <c r="S20" s="21">
        <f t="shared" si="8"/>
        <v>24.540816326530717</v>
      </c>
      <c r="T20" s="21">
        <f t="shared" si="9"/>
        <v>0.21655000000000024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42</v>
      </c>
      <c r="B21" s="1">
        <v>4995</v>
      </c>
      <c r="C21" s="1" t="s">
        <v>82</v>
      </c>
      <c r="D21" s="4">
        <v>950</v>
      </c>
      <c r="E21" s="1">
        <v>1.1765000000000001</v>
      </c>
      <c r="F21" s="1">
        <v>1.1769000000000001</v>
      </c>
      <c r="G21" s="19">
        <f t="shared" si="0"/>
        <v>-3.9999999999995595E-4</v>
      </c>
      <c r="H21" s="20">
        <f t="shared" si="1"/>
        <v>1.1767000000000001</v>
      </c>
      <c r="I21" s="21">
        <v>1.4790000000000001</v>
      </c>
      <c r="J21" s="21">
        <v>1.4795</v>
      </c>
      <c r="K21" s="21">
        <f t="shared" si="2"/>
        <v>-4.9999999999994493E-4</v>
      </c>
      <c r="L21" s="20">
        <f t="shared" si="3"/>
        <v>1.47925</v>
      </c>
      <c r="M21" s="21">
        <v>1.4497</v>
      </c>
      <c r="N21" s="21">
        <v>1.4495</v>
      </c>
      <c r="O21" s="21">
        <f t="shared" si="4"/>
        <v>1.4496</v>
      </c>
      <c r="P21" s="20">
        <f t="shared" si="5"/>
        <v>1.9999999999997797E-4</v>
      </c>
      <c r="Q21" s="21">
        <f t="shared" si="6"/>
        <v>318.47368421052624</v>
      </c>
      <c r="R21" s="21">
        <f t="shared" si="7"/>
        <v>287.26315789473676</v>
      </c>
      <c r="S21" s="21">
        <f t="shared" si="8"/>
        <v>31.21052631578948</v>
      </c>
      <c r="T21" s="21">
        <f t="shared" si="9"/>
        <v>0.30254999999999987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43</v>
      </c>
      <c r="B22" s="1">
        <v>4993</v>
      </c>
      <c r="C22" s="1" t="s">
        <v>83</v>
      </c>
      <c r="D22" s="4">
        <v>940</v>
      </c>
      <c r="E22" s="1">
        <v>1.1798999999999999</v>
      </c>
      <c r="F22" s="1">
        <v>1.1797</v>
      </c>
      <c r="G22" s="19">
        <f t="shared" si="0"/>
        <v>1.9999999999997797E-4</v>
      </c>
      <c r="H22" s="20">
        <f t="shared" si="1"/>
        <v>1.1798</v>
      </c>
      <c r="I22" s="21">
        <v>1.3814</v>
      </c>
      <c r="J22" s="21">
        <v>1.3811</v>
      </c>
      <c r="K22" s="21">
        <f t="shared" si="2"/>
        <v>2.9999999999996696E-4</v>
      </c>
      <c r="L22" s="20">
        <f t="shared" si="3"/>
        <v>1.3812500000000001</v>
      </c>
      <c r="M22" s="21">
        <v>1.3605</v>
      </c>
      <c r="N22" s="21">
        <v>1.3602000000000001</v>
      </c>
      <c r="O22" s="21">
        <f t="shared" si="4"/>
        <v>1.3603499999999999</v>
      </c>
      <c r="P22" s="20">
        <f t="shared" si="5"/>
        <v>2.9999999999996696E-4</v>
      </c>
      <c r="Q22" s="21">
        <f t="shared" si="6"/>
        <v>214.30851063829803</v>
      </c>
      <c r="R22" s="21">
        <f t="shared" si="7"/>
        <v>192.07446808510639</v>
      </c>
      <c r="S22" s="21">
        <f t="shared" si="8"/>
        <v>22.234042553191642</v>
      </c>
      <c r="T22" s="21">
        <f t="shared" si="9"/>
        <v>0.20145000000000013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44</v>
      </c>
      <c r="B23" s="1">
        <v>4995</v>
      </c>
      <c r="C23" s="1" t="s">
        <v>84</v>
      </c>
      <c r="D23" s="4">
        <v>960</v>
      </c>
      <c r="E23" s="1">
        <v>1.1833</v>
      </c>
      <c r="F23" s="1">
        <v>1.1837</v>
      </c>
      <c r="G23" s="19">
        <f t="shared" si="0"/>
        <v>-3.9999999999995595E-4</v>
      </c>
      <c r="H23" s="20">
        <f t="shared" si="1"/>
        <v>1.1835</v>
      </c>
      <c r="I23" s="21">
        <v>1.4772000000000001</v>
      </c>
      <c r="J23" s="21">
        <v>1.4777</v>
      </c>
      <c r="K23" s="21">
        <f t="shared" si="2"/>
        <v>-4.9999999999994493E-4</v>
      </c>
      <c r="L23" s="20">
        <f t="shared" si="3"/>
        <v>1.4774500000000002</v>
      </c>
      <c r="M23" s="21">
        <v>1.4507000000000001</v>
      </c>
      <c r="N23" s="21">
        <v>1.4504999999999999</v>
      </c>
      <c r="O23" s="21">
        <f t="shared" si="4"/>
        <v>1.4506000000000001</v>
      </c>
      <c r="P23" s="20">
        <f t="shared" si="5"/>
        <v>2.0000000000020002E-4</v>
      </c>
      <c r="Q23" s="21">
        <f t="shared" si="6"/>
        <v>306.19791666666686</v>
      </c>
      <c r="R23" s="21">
        <f t="shared" si="7"/>
        <v>278.2291666666668</v>
      </c>
      <c r="S23" s="21">
        <f t="shared" si="8"/>
        <v>27.968750000000057</v>
      </c>
      <c r="T23" s="21">
        <f t="shared" si="9"/>
        <v>0.29395000000000016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45</v>
      </c>
      <c r="B24" s="1">
        <v>4993</v>
      </c>
      <c r="C24" s="1" t="s">
        <v>85</v>
      </c>
      <c r="D24" s="4">
        <v>950</v>
      </c>
      <c r="E24" s="1">
        <v>1.1767000000000001</v>
      </c>
      <c r="F24" s="1">
        <v>1.1761999999999999</v>
      </c>
      <c r="G24" s="19">
        <f t="shared" si="0"/>
        <v>5.0000000000016698E-4</v>
      </c>
      <c r="H24" s="20">
        <f t="shared" si="1"/>
        <v>1.17645</v>
      </c>
      <c r="I24" s="21">
        <v>1.3764000000000001</v>
      </c>
      <c r="J24" s="21">
        <v>1.3765000000000001</v>
      </c>
      <c r="K24" s="21">
        <f t="shared" si="2"/>
        <v>-9.9999999999988987E-5</v>
      </c>
      <c r="L24" s="20">
        <f t="shared" si="3"/>
        <v>1.3764500000000002</v>
      </c>
      <c r="M24" s="21">
        <v>1.3561000000000001</v>
      </c>
      <c r="N24" s="21">
        <v>1.3556999999999999</v>
      </c>
      <c r="O24" s="21">
        <f t="shared" si="4"/>
        <v>1.3559000000000001</v>
      </c>
      <c r="P24" s="20">
        <f t="shared" si="5"/>
        <v>4.0000000000017799E-4</v>
      </c>
      <c r="Q24" s="21">
        <f t="shared" si="6"/>
        <v>210.52631578947387</v>
      </c>
      <c r="R24" s="21">
        <f t="shared" si="7"/>
        <v>188.89473684210537</v>
      </c>
      <c r="S24" s="21">
        <f t="shared" si="8"/>
        <v>21.631578947368496</v>
      </c>
      <c r="T24" s="21">
        <f t="shared" si="9"/>
        <v>0.20000000000000018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46</v>
      </c>
      <c r="B25" s="1">
        <v>4995</v>
      </c>
      <c r="C25" s="1" t="s">
        <v>86</v>
      </c>
      <c r="D25" s="4">
        <v>980</v>
      </c>
      <c r="E25" s="1">
        <v>1.1758</v>
      </c>
      <c r="F25" s="1">
        <v>1.1759999999999999</v>
      </c>
      <c r="G25" s="19">
        <f t="shared" si="0"/>
        <v>-1.9999999999997797E-4</v>
      </c>
      <c r="H25" s="20">
        <f t="shared" si="1"/>
        <v>1.1758999999999999</v>
      </c>
      <c r="I25" s="21">
        <v>1.4338</v>
      </c>
      <c r="J25" s="21">
        <v>1.4340999999999999</v>
      </c>
      <c r="K25" s="21">
        <f t="shared" si="2"/>
        <v>-2.9999999999996696E-4</v>
      </c>
      <c r="L25" s="20">
        <f t="shared" si="3"/>
        <v>1.4339499999999998</v>
      </c>
      <c r="M25" s="21">
        <v>1.4095</v>
      </c>
      <c r="N25" s="21">
        <v>1.4097999999999999</v>
      </c>
      <c r="O25" s="21">
        <f t="shared" si="4"/>
        <v>1.4096500000000001</v>
      </c>
      <c r="P25" s="20">
        <f t="shared" si="5"/>
        <v>-2.9999999999996696E-4</v>
      </c>
      <c r="Q25" s="21">
        <f t="shared" si="6"/>
        <v>263.31632653061217</v>
      </c>
      <c r="R25" s="21">
        <f t="shared" si="7"/>
        <v>238.52040816326542</v>
      </c>
      <c r="S25" s="21">
        <f t="shared" si="8"/>
        <v>24.795918367346758</v>
      </c>
      <c r="T25" s="21">
        <f t="shared" si="9"/>
        <v>0.25804999999999989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47</v>
      </c>
      <c r="B26" s="1">
        <v>4993</v>
      </c>
      <c r="C26" s="1" t="s">
        <v>87</v>
      </c>
      <c r="D26" s="4">
        <v>990</v>
      </c>
      <c r="E26" s="1">
        <v>1.1749000000000001</v>
      </c>
      <c r="F26" s="1">
        <v>1.1749000000000001</v>
      </c>
      <c r="G26" s="19">
        <f t="shared" si="0"/>
        <v>0</v>
      </c>
      <c r="H26" s="20">
        <f t="shared" si="1"/>
        <v>1.1749000000000001</v>
      </c>
      <c r="I26" s="21">
        <v>1.3677999999999999</v>
      </c>
      <c r="J26" s="21">
        <v>1.3681000000000001</v>
      </c>
      <c r="K26" s="21">
        <f t="shared" si="2"/>
        <v>-3.00000000000189E-4</v>
      </c>
      <c r="L26" s="20">
        <f t="shared" si="3"/>
        <v>1.36795</v>
      </c>
      <c r="M26" s="21">
        <v>1.3438000000000001</v>
      </c>
      <c r="N26" s="21">
        <v>1.3442000000000001</v>
      </c>
      <c r="O26" s="21">
        <f t="shared" si="4"/>
        <v>1.3440000000000001</v>
      </c>
      <c r="P26" s="20">
        <f t="shared" si="5"/>
        <v>-3.9999999999995595E-4</v>
      </c>
      <c r="Q26" s="21">
        <f t="shared" si="6"/>
        <v>194.99999999999994</v>
      </c>
      <c r="R26" s="21">
        <f t="shared" si="7"/>
        <v>170.80808080808083</v>
      </c>
      <c r="S26" s="21">
        <f t="shared" si="8"/>
        <v>24.191919191919112</v>
      </c>
      <c r="T26" s="21">
        <f t="shared" si="9"/>
        <v>0.19304999999999994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48</v>
      </c>
      <c r="B27" s="1">
        <v>4995</v>
      </c>
      <c r="C27" s="1" t="s">
        <v>88</v>
      </c>
      <c r="D27" s="4">
        <v>1000</v>
      </c>
      <c r="E27" s="1">
        <v>1.1906000000000001</v>
      </c>
      <c r="F27" s="1">
        <v>1.1908000000000001</v>
      </c>
      <c r="G27" s="19">
        <f t="shared" si="0"/>
        <v>-1.9999999999997797E-4</v>
      </c>
      <c r="H27" s="20">
        <f t="shared" si="1"/>
        <v>1.1907000000000001</v>
      </c>
      <c r="I27" s="21">
        <v>1.4769000000000001</v>
      </c>
      <c r="J27" s="21">
        <v>1.4769000000000001</v>
      </c>
      <c r="K27" s="21">
        <f t="shared" si="2"/>
        <v>0</v>
      </c>
      <c r="L27" s="20">
        <f t="shared" si="3"/>
        <v>1.4769000000000001</v>
      </c>
      <c r="M27" s="21">
        <v>1.4456</v>
      </c>
      <c r="N27" s="21">
        <v>1.4455</v>
      </c>
      <c r="O27" s="21">
        <f t="shared" si="4"/>
        <v>1.4455499999999999</v>
      </c>
      <c r="P27" s="20">
        <f t="shared" si="5"/>
        <v>9.9999999999988987E-5</v>
      </c>
      <c r="Q27" s="21">
        <f t="shared" si="6"/>
        <v>286.2</v>
      </c>
      <c r="R27" s="21">
        <f t="shared" si="7"/>
        <v>254.8499999999998</v>
      </c>
      <c r="S27" s="21">
        <f t="shared" si="8"/>
        <v>31.350000000000193</v>
      </c>
      <c r="T27" s="21">
        <f t="shared" si="9"/>
        <v>0.28620000000000001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49</v>
      </c>
      <c r="B28" s="1">
        <v>4993</v>
      </c>
      <c r="C28" s="1" t="s">
        <v>89</v>
      </c>
      <c r="D28" s="4">
        <v>1040</v>
      </c>
      <c r="E28" s="1">
        <v>1.1729000000000001</v>
      </c>
      <c r="F28" s="1">
        <v>1.173</v>
      </c>
      <c r="G28" s="19">
        <f t="shared" si="0"/>
        <v>-9.9999999999988987E-5</v>
      </c>
      <c r="H28" s="20">
        <f t="shared" si="1"/>
        <v>1.1729500000000002</v>
      </c>
      <c r="I28" s="21">
        <v>1.7262999999999999</v>
      </c>
      <c r="J28" s="21">
        <v>1.726</v>
      </c>
      <c r="K28" s="21">
        <f t="shared" si="2"/>
        <v>2.9999999999996696E-4</v>
      </c>
      <c r="L28" s="20">
        <f t="shared" si="3"/>
        <v>1.7261500000000001</v>
      </c>
      <c r="M28" s="21">
        <v>1.6664000000000001</v>
      </c>
      <c r="N28" s="21">
        <v>1.6669</v>
      </c>
      <c r="O28" s="21">
        <f t="shared" si="4"/>
        <v>1.6666500000000002</v>
      </c>
      <c r="P28" s="20">
        <f t="shared" si="5"/>
        <v>-4.9999999999994493E-4</v>
      </c>
      <c r="Q28" s="21">
        <f t="shared" si="6"/>
        <v>531.92307692307679</v>
      </c>
      <c r="R28" s="21">
        <f t="shared" si="7"/>
        <v>474.71153846153851</v>
      </c>
      <c r="S28" s="21">
        <f t="shared" si="8"/>
        <v>57.211538461538282</v>
      </c>
      <c r="T28" s="21">
        <f t="shared" si="9"/>
        <v>0.55319999999999991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50</v>
      </c>
      <c r="B29" s="1">
        <v>4995</v>
      </c>
      <c r="C29" s="1" t="s">
        <v>90</v>
      </c>
      <c r="D29" s="4">
        <v>1060</v>
      </c>
      <c r="E29" s="1">
        <v>1.1822999999999999</v>
      </c>
      <c r="F29" s="1">
        <v>1.1825000000000001</v>
      </c>
      <c r="G29" s="19">
        <f t="shared" si="0"/>
        <v>-2.0000000000020002E-4</v>
      </c>
      <c r="H29" s="20">
        <f t="shared" si="1"/>
        <v>1.1823999999999999</v>
      </c>
      <c r="I29" s="21">
        <v>1.6972</v>
      </c>
      <c r="J29" s="21">
        <v>1.6977</v>
      </c>
      <c r="K29" s="21">
        <f t="shared" si="2"/>
        <v>-4.9999999999994493E-4</v>
      </c>
      <c r="L29" s="20">
        <f t="shared" si="3"/>
        <v>1.6974499999999999</v>
      </c>
      <c r="M29" s="21">
        <v>1.6445000000000001</v>
      </c>
      <c r="N29" s="21">
        <v>1.645</v>
      </c>
      <c r="O29" s="21">
        <f t="shared" si="4"/>
        <v>1.6447500000000002</v>
      </c>
      <c r="P29" s="20">
        <f t="shared" si="5"/>
        <v>-4.9999999999994493E-4</v>
      </c>
      <c r="Q29" s="21">
        <f t="shared" si="6"/>
        <v>485.89622641509425</v>
      </c>
      <c r="R29" s="21">
        <f t="shared" si="7"/>
        <v>436.1792452830191</v>
      </c>
      <c r="S29" s="21">
        <f t="shared" si="8"/>
        <v>49.716981132075148</v>
      </c>
      <c r="T29" s="21">
        <f t="shared" si="9"/>
        <v>0.51505000000000001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51</v>
      </c>
      <c r="B30" s="1">
        <v>4993</v>
      </c>
      <c r="C30" s="1" t="s">
        <v>91</v>
      </c>
      <c r="D30" s="4">
        <v>1090</v>
      </c>
      <c r="E30" s="1">
        <v>1.1797</v>
      </c>
      <c r="F30" s="1">
        <v>1.1793</v>
      </c>
      <c r="G30" s="19">
        <f t="shared" si="0"/>
        <v>3.9999999999995595E-4</v>
      </c>
      <c r="H30" s="20">
        <f t="shared" si="1"/>
        <v>1.1795</v>
      </c>
      <c r="I30" s="21">
        <v>1.6225000000000001</v>
      </c>
      <c r="J30" s="21">
        <v>1.6228</v>
      </c>
      <c r="K30" s="21">
        <f t="shared" si="2"/>
        <v>-2.9999999999996696E-4</v>
      </c>
      <c r="L30" s="20">
        <f t="shared" si="3"/>
        <v>1.6226500000000001</v>
      </c>
      <c r="M30" s="21">
        <v>1.5761000000000001</v>
      </c>
      <c r="N30" s="21">
        <v>1.5761000000000001</v>
      </c>
      <c r="O30" s="21">
        <f t="shared" si="4"/>
        <v>1.5761000000000001</v>
      </c>
      <c r="P30" s="20">
        <f t="shared" si="5"/>
        <v>0</v>
      </c>
      <c r="Q30" s="21">
        <f t="shared" si="6"/>
        <v>406.55963302752303</v>
      </c>
      <c r="R30" s="21">
        <f t="shared" si="7"/>
        <v>363.85321100917434</v>
      </c>
      <c r="S30" s="21">
        <f t="shared" si="8"/>
        <v>42.70642201834869</v>
      </c>
      <c r="T30" s="21">
        <f t="shared" si="9"/>
        <v>0.44315000000000015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52</v>
      </c>
      <c r="B31" s="1">
        <v>4995</v>
      </c>
      <c r="C31" s="1" t="s">
        <v>92</v>
      </c>
      <c r="D31" s="4">
        <v>1120</v>
      </c>
      <c r="E31" s="1">
        <v>1.1679999999999999</v>
      </c>
      <c r="F31" s="1">
        <v>1.1685000000000001</v>
      </c>
      <c r="G31" s="19">
        <f t="shared" si="0"/>
        <v>-5.0000000000016698E-4</v>
      </c>
      <c r="H31" s="20">
        <f t="shared" si="1"/>
        <v>1.16825</v>
      </c>
      <c r="I31" s="21">
        <v>1.6815</v>
      </c>
      <c r="J31" s="21">
        <v>1.6813</v>
      </c>
      <c r="K31" s="21">
        <f t="shared" si="2"/>
        <v>1.9999999999997797E-4</v>
      </c>
      <c r="L31" s="20">
        <f t="shared" si="3"/>
        <v>1.6814</v>
      </c>
      <c r="M31" s="21">
        <v>1.6259999999999999</v>
      </c>
      <c r="N31" s="21">
        <v>1.6257999999999999</v>
      </c>
      <c r="O31" s="21">
        <f t="shared" si="4"/>
        <v>1.6258999999999999</v>
      </c>
      <c r="P31" s="20">
        <f t="shared" si="5"/>
        <v>1.9999999999997797E-4</v>
      </c>
      <c r="Q31" s="21">
        <f t="shared" si="6"/>
        <v>458.16964285714278</v>
      </c>
      <c r="R31" s="21">
        <f t="shared" si="7"/>
        <v>408.61607142857127</v>
      </c>
      <c r="S31" s="21">
        <f t="shared" si="8"/>
        <v>49.553571428571502</v>
      </c>
      <c r="T31" s="21">
        <f t="shared" si="9"/>
        <v>0.51315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53</v>
      </c>
      <c r="B32" s="1">
        <v>4993</v>
      </c>
      <c r="C32" s="1" t="s">
        <v>93</v>
      </c>
      <c r="D32" s="4">
        <v>1110</v>
      </c>
      <c r="E32" s="1">
        <v>1.1781999999999999</v>
      </c>
      <c r="F32" s="1">
        <v>1.1787000000000001</v>
      </c>
      <c r="G32" s="19">
        <f t="shared" si="0"/>
        <v>-5.0000000000016698E-4</v>
      </c>
      <c r="H32" s="20">
        <f t="shared" si="1"/>
        <v>1.17845</v>
      </c>
      <c r="I32" s="21">
        <v>1.4734</v>
      </c>
      <c r="J32" s="21">
        <v>1.4733000000000001</v>
      </c>
      <c r="K32" s="21">
        <f t="shared" si="2"/>
        <v>9.9999999999988987E-5</v>
      </c>
      <c r="L32" s="20">
        <f t="shared" si="3"/>
        <v>1.4733499999999999</v>
      </c>
      <c r="M32" s="21">
        <v>1.4387000000000001</v>
      </c>
      <c r="N32" s="21">
        <v>1.4386000000000001</v>
      </c>
      <c r="O32" s="21">
        <f t="shared" si="4"/>
        <v>1.43865</v>
      </c>
      <c r="P32" s="20">
        <f t="shared" si="5"/>
        <v>9.9999999999988987E-5</v>
      </c>
      <c r="Q32" s="21">
        <f t="shared" si="6"/>
        <v>265.67567567567556</v>
      </c>
      <c r="R32" s="21">
        <f t="shared" si="7"/>
        <v>234.41441441441438</v>
      </c>
      <c r="S32" s="21">
        <f t="shared" si="8"/>
        <v>31.261261261261183</v>
      </c>
      <c r="T32" s="21">
        <f t="shared" si="9"/>
        <v>0.29489999999999994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54</v>
      </c>
      <c r="B33" s="1">
        <v>4995</v>
      </c>
      <c r="C33" s="1" t="s">
        <v>94</v>
      </c>
      <c r="D33" s="4">
        <v>1140</v>
      </c>
      <c r="E33" s="1">
        <v>1.1746000000000001</v>
      </c>
      <c r="F33" s="1">
        <v>1.1740999999999999</v>
      </c>
      <c r="G33" s="19">
        <f t="shared" si="0"/>
        <v>5.0000000000016698E-4</v>
      </c>
      <c r="H33" s="20">
        <f t="shared" si="1"/>
        <v>1.17435</v>
      </c>
      <c r="I33" s="21">
        <v>1.58</v>
      </c>
      <c r="J33" s="21">
        <v>1.58</v>
      </c>
      <c r="K33" s="21">
        <f t="shared" si="2"/>
        <v>0</v>
      </c>
      <c r="L33" s="20">
        <f t="shared" si="3"/>
        <v>1.58</v>
      </c>
      <c r="M33" s="21">
        <v>1.5384</v>
      </c>
      <c r="N33" s="21">
        <v>1.5383</v>
      </c>
      <c r="O33" s="21">
        <f t="shared" si="4"/>
        <v>1.5383499999999999</v>
      </c>
      <c r="P33" s="20">
        <f t="shared" si="5"/>
        <v>9.9999999999988987E-5</v>
      </c>
      <c r="Q33" s="21">
        <f t="shared" si="6"/>
        <v>355.83333333333343</v>
      </c>
      <c r="R33" s="21">
        <f t="shared" si="7"/>
        <v>319.29824561403501</v>
      </c>
      <c r="S33" s="21">
        <f t="shared" si="8"/>
        <v>36.535087719298417</v>
      </c>
      <c r="T33" s="21">
        <f t="shared" si="9"/>
        <v>0.40565000000000007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55</v>
      </c>
      <c r="B34" s="1">
        <v>4993</v>
      </c>
      <c r="C34" s="1" t="s">
        <v>95</v>
      </c>
      <c r="D34" s="4">
        <v>1130</v>
      </c>
      <c r="E34" s="1">
        <v>1.1802999999999999</v>
      </c>
      <c r="F34" s="1">
        <v>1.1800999999999999</v>
      </c>
      <c r="G34" s="19">
        <f t="shared" si="0"/>
        <v>1.9999999999997797E-4</v>
      </c>
      <c r="H34" s="20">
        <f t="shared" si="1"/>
        <v>1.1801999999999999</v>
      </c>
      <c r="I34" s="21">
        <v>1.4964999999999999</v>
      </c>
      <c r="J34" s="21">
        <v>1.4970000000000001</v>
      </c>
      <c r="K34" s="21">
        <f t="shared" si="2"/>
        <v>-5.0000000000016698E-4</v>
      </c>
      <c r="L34" s="20">
        <f t="shared" si="3"/>
        <v>1.49675</v>
      </c>
      <c r="M34" s="21">
        <v>1.4604999999999999</v>
      </c>
      <c r="N34" s="21">
        <v>1.4601999999999999</v>
      </c>
      <c r="O34" s="21">
        <f t="shared" si="4"/>
        <v>1.46035</v>
      </c>
      <c r="P34" s="20">
        <f t="shared" si="5"/>
        <v>2.9999999999996696E-4</v>
      </c>
      <c r="Q34" s="21">
        <f t="shared" si="6"/>
        <v>280.132743362832</v>
      </c>
      <c r="R34" s="21">
        <f t="shared" si="7"/>
        <v>247.92035398230104</v>
      </c>
      <c r="S34" s="21">
        <f t="shared" si="8"/>
        <v>32.212389380530965</v>
      </c>
      <c r="T34" s="21">
        <f t="shared" si="9"/>
        <v>0.31655000000000011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56</v>
      </c>
      <c r="B35" s="1">
        <v>4995</v>
      </c>
      <c r="C35" s="1" t="s">
        <v>96</v>
      </c>
      <c r="D35" s="4">
        <v>1160</v>
      </c>
      <c r="E35" s="1">
        <v>1.1818</v>
      </c>
      <c r="F35" s="1">
        <v>1.1822999999999999</v>
      </c>
      <c r="G35" s="19">
        <f t="shared" si="0"/>
        <v>-4.9999999999994493E-4</v>
      </c>
      <c r="H35" s="20">
        <f t="shared" si="1"/>
        <v>1.1820499999999998</v>
      </c>
      <c r="I35" s="21">
        <v>1.6060000000000001</v>
      </c>
      <c r="J35" s="21">
        <v>1.6062000000000001</v>
      </c>
      <c r="K35" s="21">
        <f t="shared" si="2"/>
        <v>-1.9999999999997797E-4</v>
      </c>
      <c r="L35" s="20">
        <f t="shared" si="3"/>
        <v>1.6061000000000001</v>
      </c>
      <c r="M35" s="21">
        <v>1.5626</v>
      </c>
      <c r="N35" s="21">
        <v>1.5625</v>
      </c>
      <c r="O35" s="21">
        <f t="shared" si="4"/>
        <v>1.5625499999999999</v>
      </c>
      <c r="P35" s="20">
        <f t="shared" si="5"/>
        <v>9.9999999999988987E-5</v>
      </c>
      <c r="Q35" s="21">
        <f t="shared" si="6"/>
        <v>365.56034482758645</v>
      </c>
      <c r="R35" s="21">
        <f t="shared" si="7"/>
        <v>328.01724137931041</v>
      </c>
      <c r="S35" s="21">
        <f t="shared" si="8"/>
        <v>37.543103448276042</v>
      </c>
      <c r="T35" s="21">
        <f t="shared" si="9"/>
        <v>0.42405000000000026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57</v>
      </c>
      <c r="B36" s="1">
        <v>4993</v>
      </c>
      <c r="C36" s="1" t="s">
        <v>97</v>
      </c>
      <c r="D36" s="4">
        <v>1150</v>
      </c>
      <c r="E36" s="1">
        <v>1.1894</v>
      </c>
      <c r="F36" s="1">
        <v>1.1895</v>
      </c>
      <c r="G36" s="19">
        <f t="shared" si="0"/>
        <v>-9.9999999999988987E-5</v>
      </c>
      <c r="H36" s="20">
        <f t="shared" si="1"/>
        <v>1.1894499999999999</v>
      </c>
      <c r="I36" s="21">
        <v>1.6416999999999999</v>
      </c>
      <c r="J36" s="21">
        <v>1.6420999999999999</v>
      </c>
      <c r="K36" s="21">
        <f t="shared" si="2"/>
        <v>-3.9999999999995595E-4</v>
      </c>
      <c r="L36" s="20">
        <f t="shared" si="3"/>
        <v>1.6418999999999999</v>
      </c>
      <c r="M36" s="21">
        <v>1.5952</v>
      </c>
      <c r="N36" s="21">
        <v>1.5952999999999999</v>
      </c>
      <c r="O36" s="21">
        <f t="shared" si="4"/>
        <v>1.5952500000000001</v>
      </c>
      <c r="P36" s="20">
        <f t="shared" si="5"/>
        <v>-9.9999999999988987E-5</v>
      </c>
      <c r="Q36" s="21">
        <f t="shared" si="6"/>
        <v>393.43478260869574</v>
      </c>
      <c r="R36" s="21">
        <f t="shared" si="7"/>
        <v>352.86956521739148</v>
      </c>
      <c r="S36" s="21">
        <f t="shared" si="8"/>
        <v>40.565217391304259</v>
      </c>
      <c r="T36" s="21">
        <f t="shared" si="9"/>
        <v>0.45245000000000002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58</v>
      </c>
      <c r="B37" s="1">
        <v>4995</v>
      </c>
      <c r="C37" s="1" t="s">
        <v>99</v>
      </c>
      <c r="D37" s="4">
        <v>1170</v>
      </c>
      <c r="E37" s="1">
        <v>1.1761999999999999</v>
      </c>
      <c r="F37" s="1">
        <v>1.1760999999999999</v>
      </c>
      <c r="G37" s="19">
        <f t="shared" si="0"/>
        <v>9.9999999999988987E-5</v>
      </c>
      <c r="H37" s="20">
        <f t="shared" si="1"/>
        <v>1.1761499999999998</v>
      </c>
      <c r="I37" s="21">
        <v>1.7611000000000001</v>
      </c>
      <c r="J37" s="21">
        <v>1.7616000000000001</v>
      </c>
      <c r="K37" s="21">
        <f t="shared" si="2"/>
        <v>-4.9999999999994493E-4</v>
      </c>
      <c r="L37" s="20">
        <f t="shared" si="3"/>
        <v>1.7613500000000002</v>
      </c>
      <c r="M37" s="21">
        <v>1.7101</v>
      </c>
      <c r="N37" s="21">
        <v>1.7099</v>
      </c>
      <c r="O37" s="21">
        <f t="shared" si="4"/>
        <v>1.71</v>
      </c>
      <c r="P37" s="20">
        <f t="shared" si="5"/>
        <v>1.9999999999997797E-4</v>
      </c>
      <c r="Q37" s="21">
        <f t="shared" si="6"/>
        <v>500.17094017094053</v>
      </c>
      <c r="R37" s="21">
        <f t="shared" si="7"/>
        <v>456.28205128205144</v>
      </c>
      <c r="S37" s="21">
        <f t="shared" si="8"/>
        <v>43.888888888889085</v>
      </c>
      <c r="T37" s="21">
        <f t="shared" si="9"/>
        <v>0.58520000000000039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59</v>
      </c>
      <c r="B38" s="1">
        <v>4993</v>
      </c>
      <c r="C38" s="1" t="s">
        <v>98</v>
      </c>
      <c r="D38" s="4">
        <v>1150</v>
      </c>
      <c r="E38" s="1">
        <v>1.1796</v>
      </c>
      <c r="F38" s="1">
        <v>1.1798999999999999</v>
      </c>
      <c r="G38" s="19">
        <f t="shared" si="0"/>
        <v>-2.9999999999996696E-4</v>
      </c>
      <c r="H38" s="20">
        <f t="shared" si="1"/>
        <v>1.1797499999999999</v>
      </c>
      <c r="I38" s="21">
        <v>1.6997</v>
      </c>
      <c r="J38" s="21">
        <v>1.6999</v>
      </c>
      <c r="K38" s="21">
        <f t="shared" si="2"/>
        <v>-1.9999999999997797E-4</v>
      </c>
      <c r="L38" s="20">
        <f t="shared" si="3"/>
        <v>1.6998</v>
      </c>
      <c r="M38" s="21">
        <v>1.6428</v>
      </c>
      <c r="N38" s="21">
        <v>1.6424000000000001</v>
      </c>
      <c r="O38" s="21">
        <f t="shared" si="4"/>
        <v>1.6426000000000001</v>
      </c>
      <c r="P38" s="20">
        <f t="shared" si="5"/>
        <v>3.9999999999995595E-4</v>
      </c>
      <c r="Q38" s="21">
        <f t="shared" si="6"/>
        <v>452.21739130434793</v>
      </c>
      <c r="R38" s="21">
        <f t="shared" si="7"/>
        <v>402.47826086956542</v>
      </c>
      <c r="S38" s="21">
        <f t="shared" si="8"/>
        <v>49.73913043478251</v>
      </c>
      <c r="T38" s="21">
        <f t="shared" si="9"/>
        <v>0.52005000000000012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60</v>
      </c>
      <c r="B39" s="1">
        <v>4995</v>
      </c>
      <c r="C39" s="1" t="s">
        <v>100</v>
      </c>
      <c r="D39" s="4">
        <v>1190</v>
      </c>
      <c r="E39" s="1">
        <v>1.1842999999999999</v>
      </c>
      <c r="F39" s="1">
        <v>1.1845000000000001</v>
      </c>
      <c r="G39" s="19">
        <f t="shared" si="0"/>
        <v>-2.0000000000020002E-4</v>
      </c>
      <c r="H39" s="20">
        <f t="shared" si="1"/>
        <v>1.1844000000000001</v>
      </c>
      <c r="I39" s="21">
        <v>1.7466999999999999</v>
      </c>
      <c r="J39" s="21">
        <v>1.7462</v>
      </c>
      <c r="K39" s="21">
        <f t="shared" si="2"/>
        <v>4.9999999999994493E-4</v>
      </c>
      <c r="L39" s="20">
        <f t="shared" si="3"/>
        <v>1.7464499999999998</v>
      </c>
      <c r="M39" s="21">
        <v>1.6979</v>
      </c>
      <c r="N39" s="21">
        <v>1.6975</v>
      </c>
      <c r="O39" s="21">
        <f t="shared" si="4"/>
        <v>1.6977</v>
      </c>
      <c r="P39" s="20">
        <f t="shared" si="5"/>
        <v>3.9999999999995595E-4</v>
      </c>
      <c r="Q39" s="21">
        <f t="shared" si="6"/>
        <v>472.31092436974768</v>
      </c>
      <c r="R39" s="21">
        <f t="shared" si="7"/>
        <v>431.34453781512593</v>
      </c>
      <c r="S39" s="21">
        <f t="shared" si="8"/>
        <v>40.966386554621749</v>
      </c>
      <c r="T39" s="21">
        <f t="shared" si="9"/>
        <v>0.56204999999999972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A40" s="1" t="s">
        <v>61</v>
      </c>
      <c r="B40" s="1">
        <v>4993</v>
      </c>
      <c r="C40" s="1" t="s">
        <v>101</v>
      </c>
      <c r="D40" s="4">
        <v>1130</v>
      </c>
      <c r="E40" s="1">
        <v>1.1833</v>
      </c>
      <c r="F40" s="1">
        <v>1.1829000000000001</v>
      </c>
      <c r="G40" s="19">
        <f t="shared" si="0"/>
        <v>3.9999999999995595E-4</v>
      </c>
      <c r="H40" s="20">
        <f t="shared" si="1"/>
        <v>1.1831</v>
      </c>
      <c r="I40" s="21">
        <v>1.5918000000000001</v>
      </c>
      <c r="J40" s="21">
        <v>1.5914999999999999</v>
      </c>
      <c r="K40" s="21">
        <f t="shared" si="2"/>
        <v>3.00000000000189E-4</v>
      </c>
      <c r="L40" s="20">
        <f t="shared" si="3"/>
        <v>1.59165</v>
      </c>
      <c r="M40" s="21">
        <v>1.55</v>
      </c>
      <c r="N40" s="21">
        <v>1.5496000000000001</v>
      </c>
      <c r="O40" s="21">
        <f t="shared" si="4"/>
        <v>1.5498000000000001</v>
      </c>
      <c r="P40" s="20">
        <f t="shared" si="5"/>
        <v>3.9999999999995595E-4</v>
      </c>
      <c r="Q40" s="21">
        <f t="shared" si="6"/>
        <v>361.54867256637169</v>
      </c>
      <c r="R40" s="21">
        <f t="shared" si="7"/>
        <v>324.51327433628325</v>
      </c>
      <c r="S40" s="21">
        <f t="shared" si="8"/>
        <v>37.035398230088447</v>
      </c>
      <c r="T40" s="21">
        <f t="shared" si="9"/>
        <v>0.40854999999999997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A41" s="1" t="s">
        <v>62</v>
      </c>
      <c r="B41" s="1">
        <v>4995</v>
      </c>
      <c r="C41" s="1" t="s">
        <v>102</v>
      </c>
      <c r="D41" s="4">
        <v>1140</v>
      </c>
      <c r="E41" s="1">
        <v>1.1803999999999999</v>
      </c>
      <c r="F41" s="1">
        <v>1.1802999999999999</v>
      </c>
      <c r="G41" s="19">
        <f t="shared" si="0"/>
        <v>9.9999999999988987E-5</v>
      </c>
      <c r="H41" s="20">
        <f t="shared" si="1"/>
        <v>1.1803499999999998</v>
      </c>
      <c r="I41" s="21">
        <v>1.6257999999999999</v>
      </c>
      <c r="J41" s="21">
        <v>1.6262000000000001</v>
      </c>
      <c r="K41" s="21">
        <f t="shared" si="2"/>
        <v>-4.0000000000017799E-4</v>
      </c>
      <c r="L41" s="20">
        <f t="shared" si="3"/>
        <v>1.6259999999999999</v>
      </c>
      <c r="M41" s="21">
        <v>1.5848</v>
      </c>
      <c r="N41" s="21">
        <v>1.5843</v>
      </c>
      <c r="O41" s="21">
        <f t="shared" si="4"/>
        <v>1.5845500000000001</v>
      </c>
      <c r="P41" s="20">
        <f t="shared" si="5"/>
        <v>4.9999999999994493E-4</v>
      </c>
      <c r="Q41" s="21">
        <f t="shared" si="6"/>
        <v>390.92105263157907</v>
      </c>
      <c r="R41" s="21">
        <f t="shared" si="7"/>
        <v>354.56140350877223</v>
      </c>
      <c r="S41" s="21">
        <f t="shared" si="8"/>
        <v>36.359649122806843</v>
      </c>
      <c r="T41" s="21">
        <f t="shared" si="9"/>
        <v>0.4456500000000001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A42" s="1" t="s">
        <v>63</v>
      </c>
      <c r="B42" s="1">
        <v>4993</v>
      </c>
      <c r="C42" s="1" t="s">
        <v>103</v>
      </c>
      <c r="D42" s="4">
        <v>1200</v>
      </c>
      <c r="E42" s="1">
        <v>1.1695</v>
      </c>
      <c r="F42" s="1">
        <v>1.1697</v>
      </c>
      <c r="G42" s="19">
        <f t="shared" si="0"/>
        <v>-1.9999999999997797E-4</v>
      </c>
      <c r="H42" s="20">
        <f t="shared" si="1"/>
        <v>1.1696</v>
      </c>
      <c r="I42" s="21">
        <v>1.4853000000000001</v>
      </c>
      <c r="J42" s="21">
        <v>1.4856</v>
      </c>
      <c r="K42" s="21">
        <f t="shared" si="2"/>
        <v>-2.9999999999996696E-4</v>
      </c>
      <c r="L42" s="20">
        <f t="shared" si="3"/>
        <v>1.4854500000000002</v>
      </c>
      <c r="M42" s="21">
        <v>1.4529000000000001</v>
      </c>
      <c r="N42" s="21">
        <v>1.4528000000000001</v>
      </c>
      <c r="O42" s="21">
        <f t="shared" si="4"/>
        <v>1.4528500000000002</v>
      </c>
      <c r="P42" s="20">
        <f t="shared" si="5"/>
        <v>9.9999999999988987E-5</v>
      </c>
      <c r="Q42" s="21">
        <f t="shared" si="6"/>
        <v>263.20833333333348</v>
      </c>
      <c r="R42" s="21">
        <f t="shared" si="7"/>
        <v>236.04166666666686</v>
      </c>
      <c r="S42" s="21">
        <f t="shared" si="8"/>
        <v>27.166666666666629</v>
      </c>
      <c r="T42" s="21">
        <f t="shared" si="9"/>
        <v>0.31585000000000019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A43" s="1" t="s">
        <v>64</v>
      </c>
      <c r="B43" s="1">
        <v>4995</v>
      </c>
      <c r="C43" s="1" t="s">
        <v>104</v>
      </c>
      <c r="D43" s="4">
        <v>1200</v>
      </c>
      <c r="E43" s="1">
        <v>1.1775</v>
      </c>
      <c r="F43" s="1">
        <v>1.1778999999999999</v>
      </c>
      <c r="G43" s="19">
        <f t="shared" si="0"/>
        <v>-3.9999999999995595E-4</v>
      </c>
      <c r="H43" s="20">
        <f t="shared" si="1"/>
        <v>1.1777</v>
      </c>
      <c r="I43" s="21">
        <v>1.7271000000000001</v>
      </c>
      <c r="J43" s="21">
        <v>1.7267999999999999</v>
      </c>
      <c r="K43" s="21">
        <f t="shared" si="2"/>
        <v>3.00000000000189E-4</v>
      </c>
      <c r="L43" s="20">
        <f t="shared" si="3"/>
        <v>1.72695</v>
      </c>
      <c r="M43" s="21">
        <v>1.6798999999999999</v>
      </c>
      <c r="N43" s="21">
        <v>1.6797</v>
      </c>
      <c r="O43" s="21">
        <f t="shared" si="4"/>
        <v>1.6798</v>
      </c>
      <c r="P43" s="20">
        <f t="shared" si="5"/>
        <v>1.9999999999997797E-4</v>
      </c>
      <c r="Q43" s="21">
        <f t="shared" si="6"/>
        <v>457.70833333333337</v>
      </c>
      <c r="R43" s="21">
        <f t="shared" si="7"/>
        <v>418.41666666666663</v>
      </c>
      <c r="S43" s="21">
        <f t="shared" si="8"/>
        <v>39.291666666666742</v>
      </c>
      <c r="T43" s="21">
        <f t="shared" si="9"/>
        <v>0.54925000000000002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B44" s="1"/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H21" sqref="H21"/>
    </sheetView>
  </sheetViews>
  <sheetFormatPr defaultRowHeight="15"/>
  <cols>
    <col min="1" max="1" width="12.1406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107</v>
      </c>
      <c r="B1" s="13"/>
      <c r="C1" s="13"/>
      <c r="D1" s="2"/>
      <c r="E1" s="2"/>
      <c r="F1" s="1"/>
      <c r="G1" s="16"/>
      <c r="H1" s="12" t="s">
        <v>106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24">
        <f>'Raw Data'!Q4</f>
        <v>61.180555555555763</v>
      </c>
      <c r="C4" s="24">
        <f>'Raw Data'!R4</f>
        <v>34.375000000000377</v>
      </c>
      <c r="D4" s="24">
        <f>B4-C4</f>
        <v>26.805555555555387</v>
      </c>
      <c r="E4" s="28">
        <f>'Raw Data'!D4</f>
        <v>720</v>
      </c>
      <c r="F4" s="25">
        <f>'Raw Data'!T4</f>
        <v>4.4050000000000145E-2</v>
      </c>
      <c r="G4" s="16"/>
      <c r="H4" s="16">
        <v>0.01</v>
      </c>
      <c r="I4" s="24">
        <f>'Raw Data'!Q5</f>
        <v>61.231884057971193</v>
      </c>
      <c r="J4" s="24">
        <f>'Raw Data'!R5</f>
        <v>34.782608695652208</v>
      </c>
      <c r="K4" s="24">
        <f>I4-J4</f>
        <v>26.449275362318986</v>
      </c>
      <c r="L4" s="28">
        <f>'Raw Data'!D5</f>
        <v>690</v>
      </c>
      <c r="M4" s="25">
        <f>'Raw Data'!T5</f>
        <v>4.2250000000000121E-2</v>
      </c>
    </row>
    <row r="5" spans="1:13">
      <c r="A5" s="16">
        <v>0.05</v>
      </c>
      <c r="B5" s="24">
        <f>'Raw Data'!D6</f>
        <v>530</v>
      </c>
      <c r="C5" s="24">
        <f>'Raw Data'!R6</f>
        <v>13.396226415094121</v>
      </c>
      <c r="D5" s="24">
        <f t="shared" ref="D5:D10" si="0">B5-C5</f>
        <v>516.60377358490587</v>
      </c>
      <c r="E5" s="28">
        <f>'Raw Data'!D6</f>
        <v>530</v>
      </c>
      <c r="F5" s="25">
        <f>'Raw Data'!T6</f>
        <v>2.2499999999999964E-2</v>
      </c>
      <c r="G5" s="16"/>
      <c r="H5" s="16">
        <v>0.05</v>
      </c>
      <c r="I5" s="24">
        <f>'Raw Data'!Q7</f>
        <v>62.647058823529697</v>
      </c>
      <c r="J5" s="24">
        <f>'Raw Data'!R7</f>
        <v>29.117647058823586</v>
      </c>
      <c r="K5" s="24">
        <f t="shared" ref="K5:K10" si="1">I5-J5</f>
        <v>33.529411764706111</v>
      </c>
      <c r="L5" s="28">
        <f>'Raw Data'!D7</f>
        <v>510</v>
      </c>
      <c r="M5" s="25">
        <f>'Raw Data'!T7</f>
        <v>3.1950000000000145E-2</v>
      </c>
    </row>
    <row r="6" spans="1:13">
      <c r="A6" s="16">
        <v>0.1</v>
      </c>
      <c r="B6" s="24">
        <f>'Raw Data'!Q8+'Raw Data'!Q10</f>
        <v>225.04135737009534</v>
      </c>
      <c r="C6" s="24">
        <f>'Raw Data'!R8+'Raw Data'!R10</f>
        <v>179.14775539059721</v>
      </c>
      <c r="D6" s="24">
        <f t="shared" si="0"/>
        <v>45.893601979498129</v>
      </c>
      <c r="E6" s="28">
        <f>'Raw Data'!D8+'Raw Data'!D10</f>
        <v>2380</v>
      </c>
      <c r="F6" s="25">
        <f>'Raw Data'!T8+'Raw Data'!T10</f>
        <v>0.26709999999999989</v>
      </c>
      <c r="G6" s="16"/>
      <c r="H6" s="16">
        <v>0.1</v>
      </c>
      <c r="I6" s="24">
        <f>'Raw Data'!Q9+'Raw Data'!Q11</f>
        <v>393.86241276171472</v>
      </c>
      <c r="J6" s="24">
        <f>'Raw Data'!R9+'Raw Data'!R11</f>
        <v>332.50548354935177</v>
      </c>
      <c r="K6" s="24">
        <f t="shared" si="1"/>
        <v>61.356929212362957</v>
      </c>
      <c r="L6" s="28">
        <f>'Raw Data'!D11+'Raw Data'!D9</f>
        <v>2455</v>
      </c>
      <c r="M6" s="25">
        <f>'Raw Data'!T9+'Raw Data'!T11</f>
        <v>0.48149999999999982</v>
      </c>
    </row>
    <row r="7" spans="1:13">
      <c r="A7" s="16">
        <v>0.2</v>
      </c>
      <c r="B7" s="24">
        <f>'Raw Data'!Q12+'Raw Data'!Q14+'Raw Data'!Q16+'Raw Data'!Q18</f>
        <v>696.74616948092557</v>
      </c>
      <c r="C7" s="24">
        <f>'Raw Data'!R12+'Raw Data'!R14+'Raw Data'!R16+'Raw Data'!R18</f>
        <v>583.33988876976696</v>
      </c>
      <c r="D7" s="24">
        <f t="shared" si="0"/>
        <v>113.40628071115862</v>
      </c>
      <c r="E7" s="28">
        <f>'Raw Data'!D12+'Raw Data'!D14+'Raw Data'!D16+'Raw Data'!D18</f>
        <v>3240</v>
      </c>
      <c r="F7" s="25">
        <f>'Raw Data'!T12+'Raw Data'!T14+'Raw Data'!T16+'Raw Data'!T18</f>
        <v>0.56020000000000003</v>
      </c>
      <c r="G7" s="16"/>
      <c r="H7" s="16">
        <v>0.2</v>
      </c>
      <c r="I7" s="24">
        <f>'Raw Data'!Q13+'Raw Data'!Q15+'Raw Data'!Q17+'Raw Data'!Q19</f>
        <v>848.33007192722641</v>
      </c>
      <c r="J7" s="24">
        <f>'Raw Data'!R13+'Raw Data'!R15+'Raw Data'!R17+'Raw Data'!R19</f>
        <v>732.14852367856452</v>
      </c>
      <c r="K7" s="24">
        <f t="shared" si="1"/>
        <v>116.1815482486619</v>
      </c>
      <c r="L7" s="28">
        <f>'Raw Data'!D13+'Raw Data'!D15+'Raw Data'!D17+'Raw Data'!D19</f>
        <v>3365</v>
      </c>
      <c r="M7" s="25">
        <f>'Raw Data'!T13+'Raw Data'!T15+'Raw Data'!T17+'Raw Data'!T19</f>
        <v>0.71194999999999986</v>
      </c>
    </row>
    <row r="8" spans="1:13">
      <c r="A8" s="16">
        <v>0.3</v>
      </c>
      <c r="B8" s="24">
        <f>'Raw Data'!Q20+'Raw Data'!Q22+'Raw Data'!Q24+'Raw Data'!Q26</f>
        <v>840.80421418287415</v>
      </c>
      <c r="C8" s="24">
        <f>'Raw Data'!R20+'Raw Data'!R22+'Raw Data'!R24+'Raw Data'!R26</f>
        <v>748.20585716386415</v>
      </c>
      <c r="D8" s="24">
        <f t="shared" si="0"/>
        <v>92.598357019009995</v>
      </c>
      <c r="E8" s="28">
        <f>'Raw Data'!D20+'Raw Data'!D22+'Raw Data'!D24+'Raw Data'!D26</f>
        <v>3860</v>
      </c>
      <c r="F8" s="25">
        <f>'Raw Data'!T20+'Raw Data'!T22+'Raw Data'!T24+'Raw Data'!T26</f>
        <v>0.81105000000000049</v>
      </c>
      <c r="G8" s="16"/>
      <c r="H8" s="16">
        <v>0.3</v>
      </c>
      <c r="I8" s="24">
        <f>'Raw Data'!Q21+'Raw Data'!Q23+'Raw Data'!Q25+'Raw Data'!Q27</f>
        <v>1174.1879274078053</v>
      </c>
      <c r="J8" s="24">
        <f>'Raw Data'!R21+'Raw Data'!R23+'Raw Data'!R25+'Raw Data'!R27</f>
        <v>1058.8627327246688</v>
      </c>
      <c r="K8" s="24">
        <f t="shared" si="1"/>
        <v>115.32519468313649</v>
      </c>
      <c r="L8" s="28">
        <f>'Raw Data'!D21+'Raw Data'!D23+'Raw Data'!D25+'Raw Data'!D27</f>
        <v>3890</v>
      </c>
      <c r="M8" s="25">
        <f>'Raw Data'!T21+'Raw Data'!T23+'Raw Data'!T25+'Raw Data'!T27</f>
        <v>1.1407499999999999</v>
      </c>
    </row>
    <row r="9" spans="1:13">
      <c r="A9" s="16">
        <v>0.45</v>
      </c>
      <c r="B9" s="24">
        <f>'Raw Data'!Q28+'Raw Data'!Q30+'Raw Data'!Q32+'Raw Data'!Q34</f>
        <v>1484.2911289891076</v>
      </c>
      <c r="C9" s="24">
        <f>'Raw Data'!R28+'Raw Data'!R31+'Raw Data'!R32+'Raw Data'!R34</f>
        <v>1365.6623782868253</v>
      </c>
      <c r="D9" s="24">
        <f t="shared" si="0"/>
        <v>118.62875070228233</v>
      </c>
      <c r="E9" s="28">
        <f>'Raw Data'!D28+'Raw Data'!D30+'Raw Data'!D32+'Raw Data'!D34</f>
        <v>4370</v>
      </c>
      <c r="F9" s="25">
        <f>'Raw Data'!T28+'Raw Data'!T30+'Raw Data'!T32+'Raw Data'!T34</f>
        <v>1.6078000000000001</v>
      </c>
      <c r="G9" s="16"/>
      <c r="H9" s="16">
        <v>0.45</v>
      </c>
      <c r="I9" s="24">
        <f>'Raw Data'!Q29+'Raw Data'!Q31+'Raw Data'!Q33+'Raw Data'!Q35</f>
        <v>1665.459547433157</v>
      </c>
      <c r="J9" s="24">
        <f>'Raw Data'!R29+'Raw Data'!R31+'Raw Data'!R33+'Raw Data'!R35</f>
        <v>1492.110803704936</v>
      </c>
      <c r="K9" s="24">
        <f t="shared" si="1"/>
        <v>173.34874372822105</v>
      </c>
      <c r="L9" s="28">
        <f>'Raw Data'!D29+'Raw Data'!D31+'Raw Data'!D33+'Raw Data'!D35</f>
        <v>4480</v>
      </c>
      <c r="M9" s="25">
        <f>'Raw Data'!T29+'Raw Data'!T31+'Raw Data'!T33+'Raw Data'!T35</f>
        <v>1.8579000000000003</v>
      </c>
    </row>
    <row r="10" spans="1:13">
      <c r="A10" s="15">
        <v>0.6</v>
      </c>
      <c r="B10" s="26">
        <f>'Raw Data'!Q36+'Raw Data'!Q38+'Raw Data'!Q40+'Raw Data'!Q42</f>
        <v>1470.4091798127488</v>
      </c>
      <c r="C10" s="26">
        <f>'Raw Data'!R36+'Raw Data'!R38+'Raw Data'!R40+'Raw Data'!R42</f>
        <v>1315.9027670899072</v>
      </c>
      <c r="D10" s="26">
        <f t="shared" si="0"/>
        <v>154.50641272284156</v>
      </c>
      <c r="E10" s="29">
        <f>'Raw Data'!D36+'Raw Data'!D38+'Raw Data'!D40+'Raw Data'!D42</f>
        <v>4630</v>
      </c>
      <c r="F10" s="27">
        <f>'Raw Data'!T36+'Raw Data'!T38+'Raw Data'!T40+'Raw Data'!T42</f>
        <v>1.6969000000000003</v>
      </c>
      <c r="G10" s="16"/>
      <c r="H10" s="15">
        <v>0.6</v>
      </c>
      <c r="I10" s="26">
        <f>'Raw Data'!Q37+'Raw Data'!Q39+'Raw Data'!Q41+'Raw Data'!Q43</f>
        <v>1821.1112505056008</v>
      </c>
      <c r="J10" s="26">
        <f>'Raw Data'!R37+'Raw Data'!R39+'Raw Data'!R41+'Raw Data'!R43</f>
        <v>1660.6046592726161</v>
      </c>
      <c r="K10" s="26">
        <f t="shared" si="1"/>
        <v>160.50659123298465</v>
      </c>
      <c r="L10" s="29">
        <f>'Raw Data'!D37+'Raw Data'!D39+'Raw Data'!D41+'Raw Data'!D43</f>
        <v>4700</v>
      </c>
      <c r="M10" s="27">
        <f>'Raw Data'!T37+'Raw Data'!T39+'Raw Data'!T41+'Raw Data'!T43</f>
        <v>2.14215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2012-05-02T12:34:50Z</dcterms:modified>
</cp:coreProperties>
</file>